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na.tediashvili\Desktop\მემორანდუმის დანართით ფინანსთა სამინისტროს\"/>
    </mc:Choice>
  </mc:AlternateContent>
  <bookViews>
    <workbookView xWindow="0" yWindow="0" windowWidth="20415" windowHeight="7080"/>
  </bookViews>
  <sheets>
    <sheet name="Sheet1" sheetId="8" r:id="rId1"/>
  </sheets>
  <calcPr calcId="152511"/>
</workbook>
</file>

<file path=xl/calcChain.xml><?xml version="1.0" encoding="utf-8"?>
<calcChain xmlns="http://schemas.openxmlformats.org/spreadsheetml/2006/main">
  <c r="D36" i="8" l="1"/>
  <c r="C4" i="8" l="1"/>
  <c r="C29" i="8"/>
  <c r="C28" i="8"/>
  <c r="C23" i="8"/>
  <c r="C12" i="8"/>
  <c r="C11" i="8"/>
  <c r="C10" i="8"/>
  <c r="E8" i="8"/>
  <c r="E14" i="8" s="1"/>
  <c r="E21" i="8" s="1"/>
  <c r="E26" i="8" s="1"/>
  <c r="E31" i="8" s="1"/>
  <c r="E35" i="8" s="1"/>
  <c r="E38" i="8" s="1"/>
  <c r="E41" i="8" s="1"/>
  <c r="E46" i="8" s="1"/>
  <c r="D8" i="8"/>
  <c r="D14" i="8" s="1"/>
  <c r="C7" i="8"/>
  <c r="E9" i="8"/>
  <c r="D9" i="8"/>
  <c r="C8" i="8" l="1"/>
  <c r="E15" i="8"/>
  <c r="E22" i="8"/>
  <c r="E27" i="8" s="1"/>
  <c r="E32" i="8" s="1"/>
  <c r="E39" i="8" s="1"/>
  <c r="E42" i="8" s="1"/>
  <c r="E47" i="8" s="1"/>
  <c r="D15" i="8"/>
  <c r="C9" i="8"/>
  <c r="C14" i="8"/>
  <c r="D21" i="8"/>
  <c r="D26" i="8" l="1"/>
  <c r="C21" i="8"/>
  <c r="D22" i="8"/>
  <c r="C15" i="8"/>
  <c r="D27" i="8" l="1"/>
  <c r="C22" i="8"/>
  <c r="C26" i="8"/>
  <c r="D31" i="8"/>
  <c r="C31" i="8" l="1"/>
  <c r="D35" i="8"/>
  <c r="D32" i="8"/>
  <c r="C27" i="8"/>
  <c r="C32" i="8" l="1"/>
  <c r="D39" i="8"/>
  <c r="D38" i="8"/>
  <c r="C35" i="8"/>
  <c r="D41" i="8" l="1"/>
  <c r="C38" i="8"/>
  <c r="D42" i="8"/>
  <c r="C39" i="8"/>
  <c r="C42" i="8" l="1"/>
  <c r="D47" i="8"/>
  <c r="C47" i="8" s="1"/>
  <c r="C41" i="8"/>
  <c r="D46" i="8"/>
  <c r="C46" i="8" s="1"/>
</calcChain>
</file>

<file path=xl/sharedStrings.xml><?xml version="1.0" encoding="utf-8"?>
<sst xmlns="http://schemas.openxmlformats.org/spreadsheetml/2006/main" count="48" uniqueCount="47">
  <si>
    <t>სულ</t>
  </si>
  <si>
    <t>ადგ</t>
  </si>
  <si>
    <t>სახ.</t>
  </si>
  <si>
    <t>გასანაწ.დარჩა 1ცვლ</t>
  </si>
  <si>
    <t>1 ცვლ.ნაშთ.განაწ.</t>
  </si>
  <si>
    <t>გასანაწ.დარჩა 3ცვლ</t>
  </si>
  <si>
    <t>4 ცვლ.ნაშთ.განაწ.</t>
  </si>
  <si>
    <t>გასანაწ.დარჩა 4ცვლ</t>
  </si>
  <si>
    <t>5 ცვლ.ნაშთ.განაწ.</t>
  </si>
  <si>
    <t>გასანაწ.დარჩა 5ცვლ</t>
  </si>
  <si>
    <t>გასანაწ.დარჩა 6ცვლ</t>
  </si>
  <si>
    <t>გასანაწ.დარჩა 7ცვლ</t>
  </si>
  <si>
    <t>გასანაწ.დარჩა 8ცვლ</t>
  </si>
  <si>
    <t>#206 2.02.2022ცვლ.#1419 16.08.2021 საპილოტე</t>
  </si>
  <si>
    <t>#2374 27.12.2021 საჯ.ფინანს.მართვის ხელშეწყობის ფარგლებში</t>
  </si>
  <si>
    <t>ნაშთი 1.01.2022.</t>
  </si>
  <si>
    <t>#277 2.15.02.2022 სოფლის პროგრამა</t>
  </si>
  <si>
    <t>2 ცვლ.ნაშთ.განაწ.</t>
  </si>
  <si>
    <t>გასანაწ.დარჩა2ცვლ</t>
  </si>
  <si>
    <t>#604 5.04.2022  სტიქია</t>
  </si>
  <si>
    <t>#718 19.04.2022 ცვლ.#604 5.04.2022  სტიქია</t>
  </si>
  <si>
    <t>#787  6.05.2022 ცვლ.#75 17.01.2022 რგფ</t>
  </si>
  <si>
    <t>#926 25.05.2022 მაღალმთიანი რეგიონ.განვით.ფონდი</t>
  </si>
  <si>
    <t>საგარეჯოს 2022 წლის დამტკიცებული ბიუჯეტი</t>
  </si>
  <si>
    <t>სულ ბიუჯეტი ხაზინით</t>
  </si>
  <si>
    <t>#1931 25.10.2022 მაღალმთიანი დასახლ.განვით.ფონდი ცვლ.</t>
  </si>
  <si>
    <t>#51 14.01.2022 განკარგ,ცვლილება</t>
  </si>
  <si>
    <t>ნაშთის განაწილება</t>
  </si>
  <si>
    <t xml:space="preserve">არაფინანსური აქტივების კლებიდან მიღებული  შემოსავალი რომელიც განაწილდა </t>
  </si>
  <si>
    <t>სულ 1ცვლ.ბიუჯეტი დადგ#3 11.02.2022</t>
  </si>
  <si>
    <t>სულ 2 ცვლ ბიუჯეტი დადგ#4 25.02.2022</t>
  </si>
  <si>
    <t>სულ 3 ცვლ ბიუჯეტი დადგ#9 28.04.2022</t>
  </si>
  <si>
    <t>სულ 4 ცვლ ბიუჯეტი დადგ#10 19.05.2022</t>
  </si>
  <si>
    <t>სულ 5 ცვლ ბიუჯეტი დადგ#12 24.06.2022</t>
  </si>
  <si>
    <t>სულ 6 ცვლ ბიუჯეტი დადგ#14 26.08.2022</t>
  </si>
  <si>
    <t>სულ 7ცვლ ბიუჯეტი დადგ#15 28.10.2022</t>
  </si>
  <si>
    <t>სულ8ცვლ ბიუჯეტი გაგზავნილია პროექტი საკრებულოში განსახილველად</t>
  </si>
  <si>
    <t>#754 27.04.2022 ცვლ.#1419 16.08.2021 საპილოტე</t>
  </si>
  <si>
    <t>ცვლ.#1419 16.08.2021 წ საპილოტე</t>
  </si>
  <si>
    <t>ნამეტი საპროგნოზო შემოსავალი ფინ.სამინ.დღგ+1140300 , ქონება+1195000, (ეკონომია ნაშთიდან+- 1150000)</t>
  </si>
  <si>
    <t>#1398  5.08.2022 რგფ ცვლ#75 17.01.2021</t>
  </si>
  <si>
    <t>დაემატა 1ცვლ.#75 17.01.2022 განკარგულებით გამოყ.რეგფონდიდან</t>
  </si>
  <si>
    <t>#1932  25.10.2022 რგფ ცვლ#75 17.01.2022</t>
  </si>
  <si>
    <t xml:space="preserve"> ხაზინით #51  14.01.2022 სკოლ.ტრანსპ.</t>
  </si>
  <si>
    <t>#51  14.01.2022 წ.სკოლებ.ტრანსპ.</t>
  </si>
  <si>
    <t>#51 14.01.2022 წ.სკოლების რეაბილიტ.</t>
  </si>
  <si>
    <t>#604  5.04.2022 სტიქია შიდა ცვლილება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</si>
</sst>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₾&quot;_-;\-* #,##0\ &quot;₾&quot;_-;_-* &quot;-&quot;\ &quot;₾&quot;_-;_-@_-"/>
    <numFmt numFmtId="165" formatCode="_-* #,##0_-;\-* #,##0_-;_-* &quot;-&quot;_-;_-@_-"/>
    <numFmt numFmtId="166" formatCode="_-* #,##0.00\ &quot;₾&quot;_-;\-* #,##0.00\ &quot;₾&quot;_-;_-* &quot;-&quot;??\ &quot;₾&quot;_-;_-@_-"/>
    <numFmt numFmtId="167" formatCode="_-* #,##0.00_-;\-* #,##0.00_-;_-* &quot;-&quot;??_-;_-@_-"/>
  </numFmts>
  <fonts count="14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8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</font>
    <font>
      <b/>
      <sz val="8"/>
      <name val="Calibri"/>
      <family val="2"/>
      <charset val="204"/>
    </font>
    <font>
      <b/>
      <sz val="8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">
    <xf numFmtId="0" fontId="2" fillId="0" borderId="0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2" fillId="0" borderId="1" xfId="0" applyFont="1" applyFill="1" applyBorder="1"/>
    <xf numFmtId="2" fontId="0" fillId="0" borderId="1" xfId="0" applyNumberFormat="1" applyBorder="1"/>
    <xf numFmtId="2" fontId="6" fillId="0" borderId="1" xfId="0" applyNumberFormat="1" applyFont="1" applyBorder="1"/>
    <xf numFmtId="2" fontId="2" fillId="0" borderId="1" xfId="0" applyNumberFormat="1" applyFont="1" applyFill="1" applyBorder="1"/>
    <xf numFmtId="2" fontId="7" fillId="0" borderId="1" xfId="0" applyNumberFormat="1" applyFont="1" applyFill="1" applyBorder="1"/>
    <xf numFmtId="2" fontId="2" fillId="0" borderId="0" xfId="0" applyNumberFormat="1" applyFont="1" applyFill="1" applyBorder="1"/>
    <xf numFmtId="2" fontId="8" fillId="0" borderId="1" xfId="0" applyNumberFormat="1" applyFont="1" applyFill="1" applyBorder="1"/>
    <xf numFmtId="2" fontId="0" fillId="0" borderId="1" xfId="0" applyNumberForma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1" fillId="0" borderId="1" xfId="0" applyFont="1" applyFill="1" applyBorder="1"/>
    <xf numFmtId="2" fontId="2" fillId="2" borderId="0" xfId="0" applyNumberFormat="1" applyFont="1" applyFill="1" applyBorder="1"/>
    <xf numFmtId="0" fontId="12" fillId="0" borderId="1" xfId="0" applyFont="1" applyFill="1" applyBorder="1" applyAlignment="1">
      <alignment wrapText="1"/>
    </xf>
    <xf numFmtId="2" fontId="6" fillId="0" borderId="0" xfId="0" applyNumberFormat="1" applyFont="1" applyBorder="1"/>
    <xf numFmtId="0" fontId="11" fillId="0" borderId="1" xfId="0" applyFont="1" applyFill="1" applyBorder="1" applyAlignment="1">
      <alignment wrapText="1"/>
    </xf>
    <xf numFmtId="2" fontId="9" fillId="0" borderId="0" xfId="0" applyNumberFormat="1" applyFont="1" applyBorder="1"/>
    <xf numFmtId="0" fontId="13" fillId="0" borderId="1" xfId="0" applyFont="1" applyBorder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4"/>
  <sheetViews>
    <sheetView tabSelected="1" workbookViewId="0">
      <selection activeCell="H4" sqref="H4"/>
    </sheetView>
  </sheetViews>
  <sheetFormatPr defaultRowHeight="15" x14ac:dyDescent="0.25"/>
  <cols>
    <col min="1" max="1" width="5.7109375" customWidth="1"/>
    <col min="2" max="2" width="23" style="1" customWidth="1"/>
    <col min="3" max="3" width="12.28515625" style="11" customWidth="1"/>
    <col min="4" max="5" width="13.140625" style="11" customWidth="1"/>
    <col min="6" max="6" width="12.7109375" customWidth="1"/>
    <col min="7" max="7" width="11.7109375" customWidth="1"/>
    <col min="10" max="10" width="11.5703125" bestFit="1" customWidth="1"/>
    <col min="11" max="12" width="10.5703125" bestFit="1" customWidth="1"/>
  </cols>
  <sheetData>
    <row r="2" spans="2:12" ht="24.75" customHeight="1" x14ac:dyDescent="0.25">
      <c r="B2" s="23" t="s">
        <v>23</v>
      </c>
      <c r="C2" s="13"/>
      <c r="D2" s="8">
        <v>19853700</v>
      </c>
      <c r="E2" s="7"/>
    </row>
    <row r="3" spans="2:12" x14ac:dyDescent="0.25">
      <c r="B3" s="5"/>
      <c r="C3" s="7" t="s">
        <v>0</v>
      </c>
      <c r="D3" s="7" t="s">
        <v>1</v>
      </c>
      <c r="E3" s="7" t="s">
        <v>2</v>
      </c>
    </row>
    <row r="4" spans="2:12" x14ac:dyDescent="0.25">
      <c r="B4" s="15" t="s">
        <v>15</v>
      </c>
      <c r="C4" s="8">
        <f>D4+E4</f>
        <v>17843319.710000001</v>
      </c>
      <c r="D4" s="6">
        <v>15357215.699999999</v>
      </c>
      <c r="E4" s="6">
        <v>2486104.0099999998</v>
      </c>
      <c r="G4" s="11"/>
      <c r="J4" s="20"/>
      <c r="K4" s="20"/>
      <c r="L4" s="20"/>
    </row>
    <row r="5" spans="2:12" ht="32.25" customHeight="1" x14ac:dyDescent="0.25">
      <c r="B5" s="4" t="s">
        <v>41</v>
      </c>
      <c r="C5" s="13"/>
      <c r="D5" s="7"/>
      <c r="E5" s="7">
        <v>4568597</v>
      </c>
    </row>
    <row r="6" spans="2:12" ht="13.5" customHeight="1" x14ac:dyDescent="0.25">
      <c r="B6" s="4" t="s">
        <v>44</v>
      </c>
      <c r="C6" s="13"/>
      <c r="D6" s="7"/>
      <c r="E6" s="7">
        <v>136786.43</v>
      </c>
    </row>
    <row r="7" spans="2:12" ht="13.5" customHeight="1" x14ac:dyDescent="0.25">
      <c r="B7" s="4" t="s">
        <v>4</v>
      </c>
      <c r="C7" s="13">
        <f>D7+E7</f>
        <v>14548728.289999999</v>
      </c>
      <c r="D7" s="7">
        <v>12062624</v>
      </c>
      <c r="E7" s="7">
        <v>2486104.29</v>
      </c>
    </row>
    <row r="8" spans="2:12" ht="23.25" customHeight="1" x14ac:dyDescent="0.25">
      <c r="B8" s="16" t="s">
        <v>29</v>
      </c>
      <c r="C8" s="14">
        <f>D8+E8</f>
        <v>39107811.719999999</v>
      </c>
      <c r="D8" s="8">
        <f>D2+D7</f>
        <v>31916324</v>
      </c>
      <c r="E8" s="8">
        <f>E5+E6+E7</f>
        <v>7191487.7199999997</v>
      </c>
    </row>
    <row r="9" spans="2:12" x14ac:dyDescent="0.25">
      <c r="B9" s="16" t="s">
        <v>3</v>
      </c>
      <c r="C9" s="8">
        <f>D9+E9</f>
        <v>3294591.419999999</v>
      </c>
      <c r="D9" s="8">
        <f>D4-D7</f>
        <v>3294591.6999999993</v>
      </c>
      <c r="E9" s="8">
        <f>E4-E7</f>
        <v>-0.28000000026077032</v>
      </c>
    </row>
    <row r="10" spans="2:12" ht="23.25" x14ac:dyDescent="0.25">
      <c r="B10" s="2" t="s">
        <v>13</v>
      </c>
      <c r="C10" s="9">
        <f>D10+E10</f>
        <v>2006544</v>
      </c>
      <c r="D10" s="9"/>
      <c r="E10" s="9">
        <v>2006544</v>
      </c>
    </row>
    <row r="11" spans="2:12" ht="23.25" x14ac:dyDescent="0.25">
      <c r="B11" s="2" t="s">
        <v>16</v>
      </c>
      <c r="C11" s="9">
        <f t="shared" ref="C11:C12" si="0">D11+E11</f>
        <v>668000</v>
      </c>
      <c r="D11" s="9"/>
      <c r="E11" s="9">
        <v>668000</v>
      </c>
    </row>
    <row r="12" spans="2:12" ht="34.5" x14ac:dyDescent="0.25">
      <c r="B12" s="2" t="s">
        <v>14</v>
      </c>
      <c r="C12" s="9">
        <f t="shared" si="0"/>
        <v>400000</v>
      </c>
      <c r="D12" s="9"/>
      <c r="E12" s="9">
        <v>400000</v>
      </c>
    </row>
    <row r="13" spans="2:12" x14ac:dyDescent="0.25">
      <c r="B13" s="4" t="s">
        <v>17</v>
      </c>
      <c r="C13" s="9"/>
      <c r="D13" s="9">
        <v>118177</v>
      </c>
      <c r="E13" s="9"/>
    </row>
    <row r="14" spans="2:12" ht="23.25" x14ac:dyDescent="0.25">
      <c r="B14" s="21" t="s">
        <v>30</v>
      </c>
      <c r="C14" s="10">
        <f>D14+E14</f>
        <v>42300532.719999999</v>
      </c>
      <c r="D14" s="10">
        <f>D8+D10+D11+D12+D13</f>
        <v>32034501</v>
      </c>
      <c r="E14" s="10">
        <f>E8+E10+E11+E12+E13</f>
        <v>10266031.719999999</v>
      </c>
    </row>
    <row r="15" spans="2:12" x14ac:dyDescent="0.25">
      <c r="B15" s="16" t="s">
        <v>18</v>
      </c>
      <c r="C15" s="9">
        <f>D15+E15</f>
        <v>3176414.419999999</v>
      </c>
      <c r="D15" s="9">
        <f>D9-D13</f>
        <v>3176414.6999999993</v>
      </c>
      <c r="E15" s="9">
        <f>E9</f>
        <v>-0.28000000026077032</v>
      </c>
    </row>
    <row r="16" spans="2:12" x14ac:dyDescent="0.25">
      <c r="B16" s="16" t="s">
        <v>19</v>
      </c>
      <c r="C16" s="9"/>
      <c r="D16" s="9"/>
      <c r="E16" s="9">
        <v>297000</v>
      </c>
    </row>
    <row r="17" spans="2:5" ht="23.25" x14ac:dyDescent="0.25">
      <c r="B17" s="16" t="s">
        <v>20</v>
      </c>
      <c r="C17" s="9"/>
      <c r="D17" s="9"/>
      <c r="E17" s="9">
        <v>2000000</v>
      </c>
    </row>
    <row r="18" spans="2:5" ht="23.25" x14ac:dyDescent="0.25">
      <c r="B18" s="16" t="s">
        <v>45</v>
      </c>
      <c r="C18" s="9"/>
      <c r="D18" s="9"/>
      <c r="E18" s="9">
        <v>80000</v>
      </c>
    </row>
    <row r="19" spans="2:5" ht="45.75" x14ac:dyDescent="0.25">
      <c r="B19" s="16" t="s">
        <v>28</v>
      </c>
      <c r="C19" s="9"/>
      <c r="D19" s="9">
        <v>8000000</v>
      </c>
      <c r="E19" s="9"/>
    </row>
    <row r="20" spans="2:5" x14ac:dyDescent="0.25">
      <c r="B20" s="4" t="s">
        <v>27</v>
      </c>
      <c r="C20" s="9"/>
      <c r="D20" s="9">
        <v>2302034</v>
      </c>
      <c r="E20" s="9"/>
    </row>
    <row r="21" spans="2:5" x14ac:dyDescent="0.25">
      <c r="B21" s="17" t="s">
        <v>31</v>
      </c>
      <c r="C21" s="10">
        <f>D21+E21</f>
        <v>54979566.719999999</v>
      </c>
      <c r="D21" s="10">
        <f>D14+D19+D20</f>
        <v>42336535</v>
      </c>
      <c r="E21" s="10">
        <f>E14+E16+E18+E17</f>
        <v>12643031.719999999</v>
      </c>
    </row>
    <row r="22" spans="2:5" x14ac:dyDescent="0.25">
      <c r="B22" s="16" t="s">
        <v>5</v>
      </c>
      <c r="C22" s="8">
        <f>D22+E22</f>
        <v>874380.41999999899</v>
      </c>
      <c r="D22" s="8">
        <f>D15-D20</f>
        <v>874380.69999999925</v>
      </c>
      <c r="E22" s="8">
        <f>E9-E20</f>
        <v>-0.28000000026077032</v>
      </c>
    </row>
    <row r="23" spans="2:5" x14ac:dyDescent="0.25">
      <c r="B23" s="4" t="s">
        <v>6</v>
      </c>
      <c r="C23" s="8">
        <f t="shared" ref="C23:C29" si="1">D23+E23</f>
        <v>352323</v>
      </c>
      <c r="D23" s="9">
        <v>352323</v>
      </c>
      <c r="E23" s="9"/>
    </row>
    <row r="24" spans="2:5" ht="23.25" x14ac:dyDescent="0.25">
      <c r="B24" s="2" t="s">
        <v>37</v>
      </c>
      <c r="C24" s="8"/>
      <c r="D24" s="9"/>
      <c r="E24" s="9">
        <v>895948</v>
      </c>
    </row>
    <row r="25" spans="2:5" ht="23.25" x14ac:dyDescent="0.25">
      <c r="B25" s="2" t="s">
        <v>21</v>
      </c>
      <c r="C25" s="8"/>
      <c r="D25" s="9"/>
      <c r="E25" s="9">
        <v>31894</v>
      </c>
    </row>
    <row r="26" spans="2:5" ht="23.25" x14ac:dyDescent="0.25">
      <c r="B26" s="21" t="s">
        <v>32</v>
      </c>
      <c r="C26" s="10">
        <f>D26+E26</f>
        <v>56259731.719999999</v>
      </c>
      <c r="D26" s="10">
        <f>D21+D23</f>
        <v>42688858</v>
      </c>
      <c r="E26" s="10">
        <f>E21+E24+E25</f>
        <v>13570873.719999999</v>
      </c>
    </row>
    <row r="27" spans="2:5" x14ac:dyDescent="0.25">
      <c r="B27" s="16" t="s">
        <v>7</v>
      </c>
      <c r="C27" s="8">
        <f t="shared" si="1"/>
        <v>522057.41999999899</v>
      </c>
      <c r="D27" s="9">
        <f>D22-D23</f>
        <v>522057.69999999925</v>
      </c>
      <c r="E27" s="9">
        <f>E22-E23</f>
        <v>-0.28000000026077032</v>
      </c>
    </row>
    <row r="28" spans="2:5" ht="34.5" x14ac:dyDescent="0.25">
      <c r="B28" s="2" t="s">
        <v>22</v>
      </c>
      <c r="C28" s="12">
        <f t="shared" si="1"/>
        <v>519724</v>
      </c>
      <c r="D28" s="12"/>
      <c r="E28" s="12">
        <v>519724</v>
      </c>
    </row>
    <row r="29" spans="2:5" x14ac:dyDescent="0.25">
      <c r="B29" s="4" t="s">
        <v>8</v>
      </c>
      <c r="C29" s="12">
        <f t="shared" si="1"/>
        <v>518437</v>
      </c>
      <c r="D29" s="12">
        <v>518437</v>
      </c>
      <c r="E29" s="12"/>
    </row>
    <row r="30" spans="2:5" ht="23.25" x14ac:dyDescent="0.25">
      <c r="B30" s="4" t="s">
        <v>38</v>
      </c>
      <c r="C30" s="12"/>
      <c r="D30" s="12"/>
      <c r="E30" s="12">
        <v>-442638</v>
      </c>
    </row>
    <row r="31" spans="2:5" ht="23.25" x14ac:dyDescent="0.25">
      <c r="B31" s="21" t="s">
        <v>33</v>
      </c>
      <c r="C31" s="10">
        <f>D31+E31</f>
        <v>56855254.719999999</v>
      </c>
      <c r="D31" s="10">
        <f>D26+D28+D29</f>
        <v>43207295</v>
      </c>
      <c r="E31" s="10">
        <f>E26+E28+E29+E30</f>
        <v>13647959.719999999</v>
      </c>
    </row>
    <row r="32" spans="2:5" x14ac:dyDescent="0.25">
      <c r="B32" s="16" t="s">
        <v>9</v>
      </c>
      <c r="C32" s="8">
        <f t="shared" ref="C32" si="2">D32+E32</f>
        <v>3620.4199999989942</v>
      </c>
      <c r="D32" s="9">
        <f>D27-D29</f>
        <v>3620.6999999992549</v>
      </c>
      <c r="E32" s="9">
        <f>E27-E29</f>
        <v>-0.28000000026077032</v>
      </c>
    </row>
    <row r="33" spans="2:5" ht="23.25" x14ac:dyDescent="0.25">
      <c r="B33" s="16" t="s">
        <v>43</v>
      </c>
      <c r="C33" s="8"/>
      <c r="D33" s="9"/>
      <c r="E33" s="12">
        <v>72237.06</v>
      </c>
    </row>
    <row r="34" spans="2:5" ht="34.5" x14ac:dyDescent="0.25">
      <c r="B34" s="2" t="s">
        <v>14</v>
      </c>
      <c r="C34" s="12"/>
      <c r="D34" s="12">
        <v>400000</v>
      </c>
      <c r="E34" s="12">
        <v>-400000</v>
      </c>
    </row>
    <row r="35" spans="2:5" x14ac:dyDescent="0.25">
      <c r="B35" s="19" t="s">
        <v>24</v>
      </c>
      <c r="C35" s="10">
        <f>D35+E35</f>
        <v>56927491.780000001</v>
      </c>
      <c r="D35" s="10">
        <f>D31+D34</f>
        <v>43607295</v>
      </c>
      <c r="E35" s="10">
        <f>E31+E33+E34</f>
        <v>13320196.779999999</v>
      </c>
    </row>
    <row r="36" spans="2:5" ht="57" x14ac:dyDescent="0.25">
      <c r="B36" s="4" t="s">
        <v>39</v>
      </c>
      <c r="C36" s="12"/>
      <c r="D36" s="12">
        <f>3485300-1150000</f>
        <v>2335300</v>
      </c>
      <c r="E36" s="12"/>
    </row>
    <row r="37" spans="2:5" ht="23.25" x14ac:dyDescent="0.25">
      <c r="B37" s="2" t="s">
        <v>40</v>
      </c>
      <c r="C37" s="12"/>
      <c r="D37" s="12"/>
      <c r="E37" s="12">
        <v>848208</v>
      </c>
    </row>
    <row r="38" spans="2:5" ht="23.25" x14ac:dyDescent="0.25">
      <c r="B38" s="21" t="s">
        <v>34</v>
      </c>
      <c r="C38" s="10">
        <f>D38+E38</f>
        <v>60110999.780000001</v>
      </c>
      <c r="D38" s="10">
        <f>D35+D36+D37</f>
        <v>45942595</v>
      </c>
      <c r="E38" s="10">
        <f>E35++E36+E37</f>
        <v>14168404.779999999</v>
      </c>
    </row>
    <row r="39" spans="2:5" x14ac:dyDescent="0.25">
      <c r="B39" s="16" t="s">
        <v>10</v>
      </c>
      <c r="C39" s="8">
        <f t="shared" ref="C39" si="3">D39+E39</f>
        <v>3620.4199999989942</v>
      </c>
      <c r="D39" s="9">
        <f>D32</f>
        <v>3620.6999999992549</v>
      </c>
      <c r="E39" s="9">
        <f>E32</f>
        <v>-0.28000000026077032</v>
      </c>
    </row>
    <row r="40" spans="2:5" ht="23.25" x14ac:dyDescent="0.25">
      <c r="B40" s="4" t="s">
        <v>46</v>
      </c>
      <c r="C40" s="9"/>
      <c r="D40" s="9"/>
      <c r="E40" s="9">
        <v>0</v>
      </c>
    </row>
    <row r="41" spans="2:5" ht="23.25" x14ac:dyDescent="0.25">
      <c r="B41" s="21" t="s">
        <v>35</v>
      </c>
      <c r="C41" s="9">
        <f>D41+E41</f>
        <v>60110999.780000001</v>
      </c>
      <c r="D41" s="9">
        <f>D38+D40</f>
        <v>45942595</v>
      </c>
      <c r="E41" s="9">
        <f>E38+E40</f>
        <v>14168404.779999999</v>
      </c>
    </row>
    <row r="42" spans="2:5" x14ac:dyDescent="0.25">
      <c r="B42" s="16" t="s">
        <v>11</v>
      </c>
      <c r="C42" s="9">
        <f>D42+E42</f>
        <v>3620.4199999989942</v>
      </c>
      <c r="D42" s="9">
        <f>D39-D40</f>
        <v>3620.6999999992549</v>
      </c>
      <c r="E42" s="9">
        <f>E39-E40</f>
        <v>-0.28000000026077032</v>
      </c>
    </row>
    <row r="43" spans="2:5" ht="23.25" x14ac:dyDescent="0.25">
      <c r="B43" s="2" t="s">
        <v>42</v>
      </c>
      <c r="C43" s="9"/>
      <c r="D43" s="9"/>
      <c r="E43" s="9">
        <v>167662</v>
      </c>
    </row>
    <row r="44" spans="2:5" ht="19.5" x14ac:dyDescent="0.25">
      <c r="B44" s="3" t="s">
        <v>25</v>
      </c>
      <c r="C44" s="9"/>
      <c r="D44" s="9"/>
      <c r="E44" s="9">
        <v>-28320</v>
      </c>
    </row>
    <row r="45" spans="2:5" ht="23.25" x14ac:dyDescent="0.25">
      <c r="B45" s="2" t="s">
        <v>26</v>
      </c>
      <c r="C45" s="9"/>
      <c r="D45" s="9"/>
      <c r="E45" s="9">
        <v>109480.82</v>
      </c>
    </row>
    <row r="46" spans="2:5" ht="45.75" x14ac:dyDescent="0.25">
      <c r="B46" s="21" t="s">
        <v>36</v>
      </c>
      <c r="C46" s="9">
        <f>D46+E46</f>
        <v>60359822.600000001</v>
      </c>
      <c r="D46" s="9">
        <f>D41+D43+D44+D45</f>
        <v>45942595</v>
      </c>
      <c r="E46" s="9">
        <f>E41+E43+E44+E45</f>
        <v>14417227.6</v>
      </c>
    </row>
    <row r="47" spans="2:5" x14ac:dyDescent="0.25">
      <c r="B47" s="16" t="s">
        <v>12</v>
      </c>
      <c r="C47" s="9">
        <f>D47+E47</f>
        <v>3620.4199999989942</v>
      </c>
      <c r="D47" s="9">
        <f>D42</f>
        <v>3620.6999999992549</v>
      </c>
      <c r="E47" s="9">
        <f>E42</f>
        <v>-0.28000000026077032</v>
      </c>
    </row>
    <row r="50" spans="3:9" x14ac:dyDescent="0.25">
      <c r="C50" s="20"/>
      <c r="D50" s="20"/>
      <c r="E50" s="20"/>
    </row>
    <row r="51" spans="3:9" x14ac:dyDescent="0.25">
      <c r="F51" s="11"/>
      <c r="H51" s="11"/>
      <c r="I51" s="11"/>
    </row>
    <row r="53" spans="3:9" x14ac:dyDescent="0.25">
      <c r="F53" s="11"/>
    </row>
    <row r="54" spans="3:9" x14ac:dyDescent="0.25">
      <c r="F54" s="11"/>
    </row>
    <row r="55" spans="3:9" x14ac:dyDescent="0.25">
      <c r="D55" s="22"/>
      <c r="F55" s="11"/>
    </row>
    <row r="56" spans="3:9" x14ac:dyDescent="0.25">
      <c r="G56" s="11"/>
    </row>
    <row r="64" spans="3:9" x14ac:dyDescent="0.25">
      <c r="C64" s="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Khutsishvili</dc:creator>
  <cp:keywords/>
  <dc:description/>
  <cp:lastModifiedBy>Marina Tediashvili</cp:lastModifiedBy>
  <cp:lastPrinted>2022-11-16T06:41:00Z</cp:lastPrinted>
  <dcterms:created xsi:type="dcterms:W3CDTF">2019-11-21T11:12:49Z</dcterms:created>
  <dcterms:modified xsi:type="dcterms:W3CDTF">2022-12-06T07:43:47Z</dcterms:modified>
  <cp:category/>
  <cp:contentStatus/>
</cp:coreProperties>
</file>